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1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F34"/>
  <c r="F14"/>
  <c r="F12"/>
  <c r="F8"/>
  <c r="F6"/>
  <c r="F4"/>
  <c r="F11" l="1"/>
  <c r="F13" s="1"/>
  <c r="F15" s="1"/>
  <c r="F33"/>
  <c r="H34" l="1"/>
</calcChain>
</file>

<file path=xl/sharedStrings.xml><?xml version="1.0" encoding="utf-8"?>
<sst xmlns="http://schemas.openxmlformats.org/spreadsheetml/2006/main" count="76" uniqueCount="70">
  <si>
    <t>членский взнос</t>
  </si>
  <si>
    <t>РАСХОДЫ</t>
  </si>
  <si>
    <t>ПЛАН</t>
  </si>
  <si>
    <t>ЗАРПЛАТА*</t>
  </si>
  <si>
    <t>стоимость в месяц</t>
  </si>
  <si>
    <t>кол-во человек</t>
  </si>
  <si>
    <t>кол-во месяцев</t>
  </si>
  <si>
    <t>стоимость в год</t>
  </si>
  <si>
    <t>Председатель</t>
  </si>
  <si>
    <t>Зампредседателя</t>
  </si>
  <si>
    <t>Финансовый инспектор</t>
  </si>
  <si>
    <t>Уборщица</t>
  </si>
  <si>
    <t>Сторож</t>
  </si>
  <si>
    <t>Слесарь-сантехник</t>
  </si>
  <si>
    <t>Дополнительный з/ пл. фонд. Оплата ревизионной комисии, юридичеких услуг, премии итп.</t>
  </si>
  <si>
    <t>ИТОГО ФОТ:</t>
  </si>
  <si>
    <t>УК 15%</t>
  </si>
  <si>
    <t>ИТОГО ФЗП</t>
  </si>
  <si>
    <t>Итого по пункту 1</t>
  </si>
  <si>
    <t>*Примечание: Фонд зарплаты указан с суммой отпускных</t>
  </si>
  <si>
    <t>Обязательные платежи</t>
  </si>
  <si>
    <t>кол-во единиц</t>
  </si>
  <si>
    <t>Приобретение отравы для борьбы с грызунами</t>
  </si>
  <si>
    <t>1 раз в год</t>
  </si>
  <si>
    <t>Оплата за телефон</t>
  </si>
  <si>
    <t>Услуги по вывозу ТБО</t>
  </si>
  <si>
    <t>Земельный налог</t>
  </si>
  <si>
    <t>Страхование дома сторожа</t>
  </si>
  <si>
    <t>Банковское обслуживание</t>
  </si>
  <si>
    <t>Электообеспечение правления</t>
  </si>
  <si>
    <t>Ремонт и обс.оргтехники, программ, приобретение канцтоваров</t>
  </si>
  <si>
    <t>-</t>
  </si>
  <si>
    <t>СМС информирование</t>
  </si>
  <si>
    <t>Аутсорсинг (бухгалтерия)</t>
  </si>
  <si>
    <t>Обслуживание ЛЭП</t>
  </si>
  <si>
    <t>Итого по пункту 2</t>
  </si>
  <si>
    <t>участков</t>
  </si>
  <si>
    <t>итого: 1+2</t>
  </si>
  <si>
    <t>Аренда помещения для общего собрания</t>
  </si>
  <si>
    <t>Ремонт здания правления</t>
  </si>
  <si>
    <t>техническое обслуживание системы  пожарного оповещения и системы видеонаблюдения.</t>
  </si>
  <si>
    <t>Налоги ФЗП 30%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</si>
  <si>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</si>
  <si>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</si>
  <si>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</si>
  <si>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</si>
  <si>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</si>
  <si>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</si>
  <si>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</si>
  <si>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</si>
  <si>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</si>
  <si>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</si>
  <si>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</si>
  <si>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</si>
  <si>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</si>
  <si>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</si>
  <si>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</si>
  <si>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</si>
  <si>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</si>
  <si>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</si>
  <si>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</si>
  <si>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</si>
  <si>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Использование личного автотранспорта, такси в служебных целях</t>
  </si>
  <si>
    <t>ФАКТ</t>
  </si>
  <si>
    <t>Сумма членского взноса (административные расходы) 3000  рубля на 1 участок</t>
  </si>
  <si>
    <t xml:space="preserve">приходная часть </t>
  </si>
  <si>
    <t xml:space="preserve">взнос </t>
  </si>
  <si>
    <t>сумма</t>
  </si>
  <si>
    <t>уч. 347</t>
  </si>
  <si>
    <t xml:space="preserve"> ДНТ "БЕРЕЗКА" смета на 2019г. расходная часть. участков 347 березка-1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</si>
</sst>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0" xfId="0"/>
    <xf numFmtId="1" fontId="3" fillId="0" borderId="1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left" wrapText="1"/>
    </xf>
    <xf numFmtId="1" fontId="3" fillId="0" borderId="1" xfId="1" applyNumberFormat="1" applyFont="1" applyBorder="1" applyAlignment="1">
      <alignment horizontal="right" wrapText="1"/>
    </xf>
    <xf numFmtId="1" fontId="3" fillId="0" borderId="1" xfId="1" applyNumberFormat="1" applyFont="1" applyBorder="1" applyAlignment="1">
      <alignment horizontal="right"/>
    </xf>
    <xf numFmtId="1" fontId="3" fillId="0" borderId="1" xfId="1" applyNumberFormat="1" applyFont="1" applyFill="1" applyBorder="1" applyAlignment="1">
      <alignment horizontal="left" vertical="top" wrapText="1"/>
    </xf>
    <xf numFmtId="1" fontId="3" fillId="0" borderId="1" xfId="1" applyNumberFormat="1" applyFont="1" applyFill="1" applyBorder="1" applyAlignment="1">
      <alignment horizontal="right" vertical="top" wrapText="1"/>
    </xf>
    <xf numFmtId="1" fontId="3" fillId="0" borderId="1" xfId="1" applyNumberFormat="1" applyFont="1" applyFill="1" applyBorder="1" applyAlignment="1">
      <alignment horizontal="left" wrapText="1"/>
    </xf>
    <xf numFmtId="1" fontId="3" fillId="0" borderId="1" xfId="1" applyNumberFormat="1" applyFont="1" applyFill="1" applyBorder="1" applyAlignment="1">
      <alignment horizontal="right"/>
    </xf>
    <xf numFmtId="1" fontId="3" fillId="0" borderId="1" xfId="1" applyNumberFormat="1" applyFont="1" applyBorder="1" applyAlignment="1">
      <alignment horizontal="left" vertical="top" wrapText="1"/>
    </xf>
    <xf numFmtId="1" fontId="3" fillId="0" borderId="1" xfId="1" applyNumberFormat="1" applyFont="1" applyBorder="1" applyAlignment="1">
      <alignment horizontal="right" vertical="center"/>
    </xf>
    <xf numFmtId="1" fontId="5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wrapText="1"/>
    </xf>
    <xf numFmtId="1" fontId="2" fillId="2" borderId="3" xfId="1" applyNumberFormat="1" applyFont="1" applyFill="1" applyBorder="1" applyAlignment="1">
      <alignment horizontal="left" wrapText="1"/>
    </xf>
    <xf numFmtId="1" fontId="2" fillId="2" borderId="3" xfId="1" applyNumberFormat="1" applyFont="1" applyFill="1" applyBorder="1" applyAlignment="1">
      <alignment horizontal="right"/>
    </xf>
    <xf numFmtId="49" fontId="2" fillId="0" borderId="1" xfId="1" applyNumberFormat="1" applyFont="1" applyBorder="1"/>
    <xf numFmtId="49" fontId="2" fillId="0" borderId="1" xfId="1" applyNumberFormat="1" applyFont="1" applyBorder="1" applyAlignment="1">
      <alignment horizontal="left"/>
    </xf>
    <xf numFmtId="49" fontId="9" fillId="0" borderId="0" xfId="0" applyNumberFormat="1" applyFont="1"/>
    <xf numFmtId="49" fontId="2" fillId="0" borderId="1" xfId="1" applyNumberFormat="1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/>
    </xf>
    <xf numFmtId="49" fontId="2" fillId="2" borderId="3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 vertical="top"/>
    </xf>
    <xf numFmtId="3" fontId="7" fillId="0" borderId="1" xfId="1" applyNumberFormat="1" applyFont="1" applyBorder="1" applyAlignment="1">
      <alignment horizontal="right"/>
    </xf>
    <xf numFmtId="3" fontId="2" fillId="2" borderId="3" xfId="1" applyNumberFormat="1" applyFont="1" applyFill="1" applyBorder="1" applyAlignment="1">
      <alignment horizontal="right"/>
    </xf>
    <xf numFmtId="3" fontId="0" fillId="0" borderId="0" xfId="0" applyNumberFormat="1"/>
    <xf numFmtId="49" fontId="5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left" vertical="center"/>
    </xf>
    <xf numFmtId="1" fontId="6" fillId="0" borderId="2" xfId="1" applyNumberFormat="1" applyFont="1" applyBorder="1" applyAlignment="1">
      <alignment horizontal="left" wrapText="1"/>
    </xf>
    <xf numFmtId="1" fontId="5" fillId="0" borderId="2" xfId="1" applyNumberFormat="1" applyFont="1" applyBorder="1" applyAlignment="1">
      <alignment horizontal="right"/>
    </xf>
    <xf numFmtId="3" fontId="5" fillId="0" borderId="2" xfId="1" applyNumberFormat="1" applyFont="1" applyBorder="1" applyAlignment="1">
      <alignment horizontal="right"/>
    </xf>
    <xf numFmtId="0" fontId="8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left" wrapText="1"/>
    </xf>
    <xf numFmtId="1" fontId="6" fillId="0" borderId="1" xfId="1" applyNumberFormat="1" applyFont="1" applyBorder="1" applyAlignment="1">
      <alignment horizontal="left"/>
    </xf>
    <xf numFmtId="0" fontId="8" fillId="0" borderId="4" xfId="0" applyFont="1" applyBorder="1" applyAlignment="1"/>
    <xf numFmtId="0" fontId="0" fillId="0" borderId="4" xfId="0" applyBorder="1" applyAlignment="1"/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E39" sqref="E39"/>
    </sheetView>
  </sheetViews>
  <sheetFormatPr defaultRowHeight="21.75" customHeight="1"/>
  <cols>
    <col min="1" max="1" width="4.28515625" style="18" customWidth="1"/>
    <col min="2" max="2" width="34.28515625" customWidth="1"/>
    <col min="3" max="3" width="9.42578125" customWidth="1"/>
    <col min="4" max="4" width="7.85546875" customWidth="1"/>
    <col min="5" max="5" width="8.140625" customWidth="1"/>
    <col min="6" max="6" width="8.85546875" style="27" customWidth="1"/>
    <col min="7" max="7" width="9.42578125" customWidth="1"/>
    <col min="8" max="8" width="9.140625" customWidth="1"/>
  </cols>
  <sheetData>
    <row r="1" spans="1:8" ht="30.75" customHeight="1">
      <c r="A1" s="16"/>
      <c r="B1" s="45" t="s">
        <v>69</v>
      </c>
      <c r="C1" s="46"/>
      <c r="D1" s="46"/>
      <c r="E1" s="46"/>
      <c r="F1" s="46"/>
      <c r="G1" s="31" t="s">
        <v>68</v>
      </c>
      <c r="H1" s="13" t="s">
        <v>0</v>
      </c>
    </row>
    <row r="2" spans="1:8" s="34" customFormat="1" ht="21.75" customHeight="1">
      <c r="A2" s="28"/>
      <c r="B2" s="33" t="s">
        <v>1</v>
      </c>
      <c r="D2" s="35"/>
      <c r="E2" s="35"/>
      <c r="F2" s="36" t="s">
        <v>2</v>
      </c>
      <c r="G2" s="34" t="s">
        <v>63</v>
      </c>
      <c r="H2" s="35"/>
    </row>
    <row r="3" spans="1:8" s="32" customFormat="1" ht="28.5" customHeight="1">
      <c r="A3" s="28">
        <v>1</v>
      </c>
      <c r="B3" s="12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/>
      <c r="H3" s="31"/>
    </row>
    <row r="4" spans="1:8" ht="19.5" customHeight="1">
      <c r="A4" s="17" t="s">
        <v>42</v>
      </c>
      <c r="B4" s="3" t="s">
        <v>8</v>
      </c>
      <c r="C4" s="5">
        <v>15000</v>
      </c>
      <c r="D4" s="5">
        <v>1</v>
      </c>
      <c r="E4" s="5">
        <v>12</v>
      </c>
      <c r="F4" s="23">
        <f>C4*E4</f>
        <v>180000</v>
      </c>
      <c r="G4" s="5"/>
      <c r="H4" s="5"/>
    </row>
    <row r="5" spans="1:8" ht="19.5" customHeight="1">
      <c r="A5" s="17" t="s">
        <v>43</v>
      </c>
      <c r="B5" s="3" t="s">
        <v>9</v>
      </c>
      <c r="C5" s="5">
        <v>0</v>
      </c>
      <c r="D5" s="5">
        <v>1</v>
      </c>
      <c r="E5" s="5">
        <v>7</v>
      </c>
      <c r="F5" s="23">
        <v>0</v>
      </c>
      <c r="G5" s="5"/>
      <c r="H5" s="5"/>
    </row>
    <row r="6" spans="1:8" ht="19.5" customHeight="1">
      <c r="A6" s="17" t="s">
        <v>44</v>
      </c>
      <c r="B6" s="3" t="s">
        <v>10</v>
      </c>
      <c r="C6" s="5">
        <v>7000</v>
      </c>
      <c r="D6" s="5">
        <v>1</v>
      </c>
      <c r="E6" s="5">
        <v>12</v>
      </c>
      <c r="F6" s="23">
        <f>E6*C6</f>
        <v>84000</v>
      </c>
      <c r="G6" s="5"/>
      <c r="H6" s="5"/>
    </row>
    <row r="7" spans="1:8" ht="19.5" customHeight="1">
      <c r="A7" s="17" t="s">
        <v>45</v>
      </c>
      <c r="B7" s="3" t="s">
        <v>11</v>
      </c>
      <c r="C7" s="5">
        <v>2000</v>
      </c>
      <c r="D7" s="5">
        <v>1</v>
      </c>
      <c r="E7" s="5">
        <v>6</v>
      </c>
      <c r="F7" s="23">
        <v>12000</v>
      </c>
      <c r="G7" s="5"/>
      <c r="H7" s="5"/>
    </row>
    <row r="8" spans="1:8" ht="19.5" customHeight="1">
      <c r="A8" s="17" t="s">
        <v>46</v>
      </c>
      <c r="B8" s="3" t="s">
        <v>12</v>
      </c>
      <c r="C8" s="5">
        <v>11500</v>
      </c>
      <c r="D8" s="5">
        <v>1</v>
      </c>
      <c r="E8" s="5">
        <v>13</v>
      </c>
      <c r="F8" s="23">
        <f>E8*C8</f>
        <v>149500</v>
      </c>
      <c r="G8" s="5"/>
      <c r="H8" s="5"/>
    </row>
    <row r="9" spans="1:8" ht="19.5" customHeight="1">
      <c r="A9" s="17" t="s">
        <v>47</v>
      </c>
      <c r="B9" s="3" t="s">
        <v>13</v>
      </c>
      <c r="C9" s="5">
        <v>7000</v>
      </c>
      <c r="D9" s="5">
        <v>1</v>
      </c>
      <c r="E9" s="5">
        <v>7</v>
      </c>
      <c r="F9" s="23">
        <v>49000</v>
      </c>
      <c r="G9" s="5"/>
      <c r="H9" s="5"/>
    </row>
    <row r="10" spans="1:8" ht="24" customHeight="1">
      <c r="A10" s="17"/>
      <c r="B10" s="6" t="s">
        <v>14</v>
      </c>
      <c r="C10" s="4"/>
      <c r="D10" s="4"/>
      <c r="E10" s="4"/>
      <c r="F10" s="24">
        <v>50000</v>
      </c>
      <c r="G10" s="5"/>
      <c r="H10" s="5"/>
    </row>
    <row r="11" spans="1:8" ht="18" customHeight="1">
      <c r="A11" s="17"/>
      <c r="B11" s="6" t="s">
        <v>15</v>
      </c>
      <c r="C11" s="7"/>
      <c r="D11" s="7"/>
      <c r="E11" s="7"/>
      <c r="F11" s="24">
        <f>SUM(F4:F10)</f>
        <v>524500</v>
      </c>
      <c r="G11" s="5"/>
      <c r="H11" s="5"/>
    </row>
    <row r="12" spans="1:8" ht="18" customHeight="1">
      <c r="A12" s="17"/>
      <c r="B12" s="8" t="s">
        <v>16</v>
      </c>
      <c r="C12" s="5"/>
      <c r="D12" s="5"/>
      <c r="E12" s="5"/>
      <c r="F12" s="23">
        <f>F11*0.15</f>
        <v>78675</v>
      </c>
      <c r="G12" s="5"/>
      <c r="H12" s="5"/>
    </row>
    <row r="13" spans="1:8" ht="18" customHeight="1">
      <c r="A13" s="17"/>
      <c r="B13" s="8" t="s">
        <v>17</v>
      </c>
      <c r="C13" s="9"/>
      <c r="D13" s="9"/>
      <c r="E13" s="9"/>
      <c r="F13" s="23">
        <f>SUM(F11:F12)</f>
        <v>603175</v>
      </c>
      <c r="G13" s="5"/>
      <c r="H13" s="5"/>
    </row>
    <row r="14" spans="1:8" s="43" customFormat="1" ht="18" customHeight="1">
      <c r="A14" s="17"/>
      <c r="B14" s="3" t="s">
        <v>41</v>
      </c>
      <c r="C14" s="5"/>
      <c r="D14" s="5"/>
      <c r="E14" s="5"/>
      <c r="F14" s="23">
        <f>F13*0.3</f>
        <v>180952.5</v>
      </c>
      <c r="G14" s="5"/>
      <c r="H14" s="5"/>
    </row>
    <row r="15" spans="1:8" ht="18" customHeight="1">
      <c r="A15" s="17"/>
      <c r="B15" s="3" t="s">
        <v>18</v>
      </c>
      <c r="C15" s="5"/>
      <c r="D15" s="5"/>
      <c r="E15" s="5"/>
      <c r="F15" s="23">
        <f>SUM(F13:F14)</f>
        <v>784127.5</v>
      </c>
      <c r="G15" s="5"/>
      <c r="H15" s="5"/>
    </row>
    <row r="16" spans="1:8" ht="21.75" customHeight="1">
      <c r="B16" s="2" t="s">
        <v>19</v>
      </c>
      <c r="C16" s="1"/>
      <c r="D16" s="5"/>
      <c r="E16" s="5"/>
      <c r="F16" s="23"/>
      <c r="G16" s="5"/>
      <c r="H16" s="5"/>
    </row>
    <row r="17" spans="1:9" s="22" customFormat="1" ht="29.25" customHeight="1">
      <c r="A17" s="28">
        <v>2</v>
      </c>
      <c r="B17" s="12" t="s">
        <v>20</v>
      </c>
      <c r="C17" s="29" t="s">
        <v>4</v>
      </c>
      <c r="D17" s="29" t="s">
        <v>21</v>
      </c>
      <c r="E17" s="29" t="s">
        <v>6</v>
      </c>
      <c r="F17" s="30" t="s">
        <v>7</v>
      </c>
      <c r="G17" s="37"/>
      <c r="H17" s="37"/>
    </row>
    <row r="18" spans="1:9" ht="23.25" customHeight="1">
      <c r="A18" s="19" t="s">
        <v>48</v>
      </c>
      <c r="B18" s="3" t="s">
        <v>22</v>
      </c>
      <c r="C18" s="5"/>
      <c r="D18" s="11"/>
      <c r="E18" s="5" t="s">
        <v>23</v>
      </c>
      <c r="F18" s="23">
        <v>5000</v>
      </c>
      <c r="G18" s="5"/>
      <c r="H18" s="5"/>
      <c r="I18" s="1"/>
    </row>
    <row r="19" spans="1:9" ht="19.5" customHeight="1">
      <c r="A19" s="19" t="s">
        <v>49</v>
      </c>
      <c r="B19" s="3" t="s">
        <v>24</v>
      </c>
      <c r="C19" s="5"/>
      <c r="D19" s="11"/>
      <c r="E19" s="5"/>
      <c r="F19" s="23">
        <v>5400</v>
      </c>
      <c r="G19" s="5"/>
      <c r="H19" s="5"/>
      <c r="I19" s="1"/>
    </row>
    <row r="20" spans="1:9" s="43" customFormat="1" ht="15" customHeight="1">
      <c r="A20" s="19" t="s">
        <v>50</v>
      </c>
      <c r="B20" s="3" t="s">
        <v>25</v>
      </c>
      <c r="C20" s="5"/>
      <c r="D20" s="11"/>
      <c r="E20" s="5">
        <v>12</v>
      </c>
      <c r="F20" s="23">
        <v>250000</v>
      </c>
      <c r="G20" s="5"/>
      <c r="H20" s="5"/>
    </row>
    <row r="21" spans="1:9" ht="24" customHeight="1">
      <c r="A21" s="19" t="s">
        <v>50</v>
      </c>
      <c r="B21" s="3" t="s">
        <v>62</v>
      </c>
      <c r="C21" s="5">
        <v>2000</v>
      </c>
      <c r="D21" s="11"/>
      <c r="E21" s="5">
        <v>12</v>
      </c>
      <c r="F21" s="23">
        <v>24000</v>
      </c>
      <c r="G21" s="5"/>
      <c r="H21" s="5"/>
      <c r="I21" s="1"/>
    </row>
    <row r="22" spans="1:9" ht="17.25" customHeight="1">
      <c r="A22" s="19" t="s">
        <v>51</v>
      </c>
      <c r="B22" s="3" t="s">
        <v>26</v>
      </c>
      <c r="C22" s="5">
        <v>7500</v>
      </c>
      <c r="D22" s="11">
        <v>1</v>
      </c>
      <c r="E22" s="5">
        <v>4</v>
      </c>
      <c r="F22" s="25">
        <v>10000</v>
      </c>
      <c r="G22" s="5"/>
      <c r="H22" s="5"/>
      <c r="I22" s="1"/>
    </row>
    <row r="23" spans="1:9" ht="17.25" customHeight="1">
      <c r="A23" s="19" t="s">
        <v>52</v>
      </c>
      <c r="B23" s="3" t="s">
        <v>27</v>
      </c>
      <c r="C23" s="5">
        <v>5500</v>
      </c>
      <c r="D23" s="11">
        <v>2</v>
      </c>
      <c r="E23" s="5" t="s">
        <v>23</v>
      </c>
      <c r="F23" s="23">
        <v>5500</v>
      </c>
      <c r="G23" s="5"/>
      <c r="H23" s="5"/>
      <c r="I23" s="1"/>
    </row>
    <row r="24" spans="1:9" ht="17.25" customHeight="1">
      <c r="A24" s="20" t="s">
        <v>53</v>
      </c>
      <c r="B24" s="3" t="s">
        <v>28</v>
      </c>
      <c r="C24" s="5"/>
      <c r="D24" s="11"/>
      <c r="E24" s="5">
        <v>12</v>
      </c>
      <c r="F24" s="25">
        <v>50000</v>
      </c>
      <c r="G24" s="5"/>
      <c r="H24" s="5"/>
      <c r="I24" s="1"/>
    </row>
    <row r="25" spans="1:9" ht="19.5" customHeight="1">
      <c r="A25" s="19" t="s">
        <v>54</v>
      </c>
      <c r="B25" s="3" t="s">
        <v>29</v>
      </c>
      <c r="C25" s="5"/>
      <c r="D25" s="11">
        <v>1</v>
      </c>
      <c r="E25" s="5">
        <v>12</v>
      </c>
      <c r="F25" s="23">
        <v>20000</v>
      </c>
      <c r="G25" s="5"/>
      <c r="H25" s="5"/>
      <c r="I25" s="1"/>
    </row>
    <row r="26" spans="1:9" ht="23.25" customHeight="1">
      <c r="A26" s="19" t="s">
        <v>55</v>
      </c>
      <c r="B26" s="10" t="s">
        <v>30</v>
      </c>
      <c r="C26" s="5"/>
      <c r="D26" s="11" t="s">
        <v>31</v>
      </c>
      <c r="E26" s="5">
        <v>12</v>
      </c>
      <c r="F26" s="23">
        <v>15000</v>
      </c>
      <c r="G26" s="5"/>
      <c r="H26" s="5"/>
      <c r="I26" s="1"/>
    </row>
    <row r="27" spans="1:9" ht="16.5" customHeight="1">
      <c r="A27" s="19" t="s">
        <v>56</v>
      </c>
      <c r="B27" s="10" t="s">
        <v>32</v>
      </c>
      <c r="C27" s="5"/>
      <c r="D27" s="11"/>
      <c r="E27" s="5"/>
      <c r="F27" s="23">
        <v>5000</v>
      </c>
      <c r="G27" s="5"/>
      <c r="H27" s="5"/>
      <c r="I27" s="1"/>
    </row>
    <row r="28" spans="1:9" ht="16.5" customHeight="1">
      <c r="A28" s="19" t="s">
        <v>57</v>
      </c>
      <c r="B28" s="10" t="s">
        <v>33</v>
      </c>
      <c r="C28" s="5">
        <v>12500</v>
      </c>
      <c r="D28" s="11"/>
      <c r="E28" s="5">
        <v>12</v>
      </c>
      <c r="F28" s="23">
        <v>150000</v>
      </c>
      <c r="G28" s="5"/>
      <c r="H28" s="5"/>
      <c r="I28" s="1"/>
    </row>
    <row r="29" spans="1:9" ht="16.5" customHeight="1">
      <c r="A29" s="17" t="s">
        <v>58</v>
      </c>
      <c r="B29" s="6" t="s">
        <v>34</v>
      </c>
      <c r="C29" s="4">
        <v>11500</v>
      </c>
      <c r="D29" s="4"/>
      <c r="E29" s="4">
        <v>13</v>
      </c>
      <c r="F29" s="24">
        <v>149500</v>
      </c>
      <c r="G29" s="5"/>
      <c r="H29" s="5"/>
      <c r="I29" s="1"/>
    </row>
    <row r="30" spans="1:9" ht="16.5" customHeight="1">
      <c r="A30" s="17" t="s">
        <v>59</v>
      </c>
      <c r="B30" s="6" t="s">
        <v>39</v>
      </c>
      <c r="C30" s="4"/>
      <c r="D30" s="4"/>
      <c r="E30" s="4"/>
      <c r="F30" s="24">
        <v>25000</v>
      </c>
      <c r="G30" s="5"/>
      <c r="H30" s="5"/>
      <c r="I30" s="1"/>
    </row>
    <row r="31" spans="1:9" s="1" customFormat="1" ht="21.75" customHeight="1">
      <c r="A31" s="17" t="s">
        <v>60</v>
      </c>
      <c r="B31" s="6" t="s">
        <v>38</v>
      </c>
      <c r="C31" s="4"/>
      <c r="D31" s="4"/>
      <c r="E31" s="4"/>
      <c r="F31" s="24">
        <v>8000</v>
      </c>
      <c r="G31" s="5"/>
      <c r="H31" s="5"/>
    </row>
    <row r="32" spans="1:9" s="1" customFormat="1" ht="21.75" customHeight="1">
      <c r="A32" s="17" t="s">
        <v>61</v>
      </c>
      <c r="B32" s="6" t="s">
        <v>40</v>
      </c>
      <c r="C32" s="4"/>
      <c r="D32" s="4"/>
      <c r="E32" s="4"/>
      <c r="F32" s="24">
        <v>8000</v>
      </c>
      <c r="G32" s="5"/>
      <c r="H32" s="5"/>
    </row>
    <row r="33" spans="1:9" ht="12.75" customHeight="1">
      <c r="A33" s="19"/>
      <c r="B33" s="3"/>
      <c r="C33" s="5" t="s">
        <v>35</v>
      </c>
      <c r="D33" s="5"/>
      <c r="E33" s="5"/>
      <c r="F33" s="23">
        <f>SUM(F18:F32)</f>
        <v>730400</v>
      </c>
      <c r="G33" s="5" t="s">
        <v>36</v>
      </c>
      <c r="H33" s="5"/>
      <c r="I33" s="1"/>
    </row>
    <row r="34" spans="1:9" s="42" customFormat="1" ht="15.75" customHeight="1">
      <c r="A34" s="38"/>
      <c r="B34" s="39" t="s">
        <v>37</v>
      </c>
      <c r="C34" s="40"/>
      <c r="D34" s="40"/>
      <c r="E34" s="40"/>
      <c r="F34" s="41">
        <f>F15+F33</f>
        <v>1514527.5</v>
      </c>
      <c r="G34" s="40">
        <v>347</v>
      </c>
      <c r="H34" s="40">
        <f>F34/G34</f>
        <v>4364.6325648414986</v>
      </c>
    </row>
    <row r="35" spans="1:9" ht="9.75" customHeight="1">
      <c r="A35" s="21"/>
      <c r="B35" s="14"/>
      <c r="C35" s="15"/>
      <c r="D35" s="15"/>
      <c r="E35" s="15"/>
      <c r="F35" s="26"/>
      <c r="G35" s="15"/>
      <c r="H35" s="15"/>
      <c r="I35" s="1"/>
    </row>
    <row r="36" spans="1:9" ht="17.25" customHeight="1">
      <c r="B36" s="47" t="s">
        <v>64</v>
      </c>
      <c r="C36" s="48"/>
      <c r="D36" s="48"/>
      <c r="E36" s="48"/>
      <c r="F36" s="48"/>
      <c r="G36" s="48"/>
    </row>
    <row r="37" spans="1:9" ht="21.75" customHeight="1">
      <c r="B37" s="44"/>
      <c r="C37" s="44" t="s">
        <v>36</v>
      </c>
      <c r="D37" s="44" t="s">
        <v>66</v>
      </c>
      <c r="E37" s="49" t="s">
        <v>67</v>
      </c>
      <c r="F37" s="50"/>
    </row>
    <row r="38" spans="1:9" ht="21.75" customHeight="1">
      <c r="B38" s="44" t="s">
        <v>65</v>
      </c>
      <c r="C38" s="44">
        <v>347</v>
      </c>
      <c r="D38" s="44">
        <v>4365</v>
      </c>
      <c r="E38" s="49">
        <f>C38*D38</f>
        <v>1514655</v>
      </c>
      <c r="F38" s="50"/>
    </row>
  </sheetData>
  <mergeCells count="4">
    <mergeCell ref="B1:F1"/>
    <mergeCell ref="B36:G36"/>
    <mergeCell ref="E38:F38"/>
    <mergeCell ref="E37:F37"/>
  </mergeCells>
  <pageMargins left="0.6" right="0.4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2019-05-09T03:51:29Z</cp:lastPrinted>
  <dcterms:created xsi:type="dcterms:W3CDTF">2019-01-09T14:10:16Z</dcterms:created>
  <dcterms:modified xsi:type="dcterms:W3CDTF">2019-05-09T03:51:35Z</dcterms:modified>
</cp:coreProperties>
</file>