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8175" windowWidth="20610" windowHeight="415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F37" i="1"/>
  <c r="C37" s="1"/>
  <c r="F31"/>
  <c r="F7"/>
  <c r="F18"/>
  <c r="F24"/>
  <c r="F32" l="1"/>
</calcChain>
</file>

<file path=xl/sharedStrings.xml><?xml version="1.0" encoding="utf-8"?>
<sst xmlns="http://schemas.openxmlformats.org/spreadsheetml/2006/main" count="77" uniqueCount="71">
  <si>
    <t>кол-во месяцев</t>
  </si>
  <si>
    <t>стоимость в год</t>
  </si>
  <si>
    <t>кол-во единиц</t>
  </si>
  <si>
    <t>Работы на территории, расходы на хоз. Нужды</t>
  </si>
  <si>
    <t>Чистка дорог от снега</t>
  </si>
  <si>
    <t>Аварийные работы, ремонт</t>
  </si>
  <si>
    <t>корм собакам</t>
  </si>
  <si>
    <t>газ для сторожей</t>
  </si>
  <si>
    <t>ИТОГО:</t>
  </si>
  <si>
    <t>количество</t>
  </si>
  <si>
    <t>Работа насосов скважин</t>
  </si>
  <si>
    <t>освещение улиц</t>
  </si>
  <si>
    <t>Затраты на запуск, содержание скважин</t>
  </si>
  <si>
    <t>кол-во</t>
  </si>
  <si>
    <t>Ревизия системы. Запуск воды от скважин на участки</t>
  </si>
  <si>
    <t>Расходы на комплектующие (по необходимости)</t>
  </si>
  <si>
    <t>Итого:</t>
  </si>
  <si>
    <t xml:space="preserve">Ремонт наружного забора </t>
  </si>
  <si>
    <t>РАСХОДЫ на электроэнергию:</t>
  </si>
  <si>
    <t>ВСЕГО РАСХОДОВ:</t>
  </si>
  <si>
    <t>соток</t>
  </si>
  <si>
    <t xml:space="preserve"> Березка-2</t>
  </si>
  <si>
    <t>ПРИХОДНАЯ ЧАСТЬ</t>
  </si>
  <si>
    <t>Тех обслуживание шлагбаума</t>
  </si>
  <si>
    <t>Модернизация ЛЭП</t>
  </si>
  <si>
    <t>стоимость сотки</t>
  </si>
  <si>
    <t>1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</si>
  <si>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</si>
  <si>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</si>
  <si>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</si>
  <si>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</si>
  <si>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</si>
  <si>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</si>
  <si>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</si>
  <si>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</si>
  <si>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</si>
  <si>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1.11</t>
  </si>
  <si>
    <t>1.12</t>
  </si>
  <si>
    <t>2</t>
  </si>
  <si>
    <t>2.1</t>
  </si>
  <si>
    <t>2.2</t>
  </si>
  <si>
    <t>2.3</t>
  </si>
  <si>
    <t>2.4</t>
  </si>
  <si>
    <t>3</t>
  </si>
  <si>
    <t>3.1</t>
  </si>
  <si>
    <t>3.2</t>
  </si>
  <si>
    <t>3.3</t>
  </si>
  <si>
    <t>3.4</t>
  </si>
  <si>
    <t>Газификация дома сторожа</t>
  </si>
  <si>
    <t>Ревизия и ремон баков (усиление основания)</t>
  </si>
  <si>
    <t>ремонт скважины на 1 улице</t>
  </si>
  <si>
    <t>анализ воды</t>
  </si>
  <si>
    <t>2020 год</t>
  </si>
  <si>
    <t xml:space="preserve">стоимость </t>
  </si>
  <si>
    <t>1.10</t>
  </si>
  <si>
    <t>3.5</t>
  </si>
  <si>
    <t>Оплата за электроэнергию частных потребителей.</t>
  </si>
  <si>
    <t>сумма</t>
  </si>
  <si>
    <t>стоимость</t>
  </si>
  <si>
    <t>членский взнос</t>
  </si>
  <si>
    <t>поступления</t>
  </si>
  <si>
    <t>Расходная часть.</t>
  </si>
  <si>
    <t>Ремонт шлагбаума на 12 ул. (перенос), Оборудование открытия ворот на 5 улице с телефона</t>
  </si>
  <si>
    <t xml:space="preserve">Вывоз мусора </t>
  </si>
  <si>
    <t>Благоустройство территории (ремонт дорог, планировка, дренаж, вырубка)</t>
  </si>
  <si>
    <t>Видео камера 2 шт на 5 ул. 1 шт. на 12 ул.</t>
  </si>
  <si>
    <t xml:space="preserve">                                                                                                           </t>
  </si>
  <si>
    <t>Изготовление и установка ворот 1, 7, 13, 14 , 17 улицы</t>
  </si>
  <si>
    <t>Электрообеспечение сторожки, скважины.</t>
  </si>
  <si>
    <t xml:space="preserve">Территориальный членский взнос ДНТ "БЕРЕЗКА" микрорайон Березка-2 (1-17 ул.)Смета на 2020 г.   Участков 564 Соток 5050 </t>
  </si>
  <si>
    <t>Проект к Общему собранию 2020 г. ДНТ «Березка».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</si>
</sst>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2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FF0000"/>
      <name val="Arial Cyr"/>
      <charset val="204"/>
    </font>
    <font>
      <sz val="8"/>
      <color theme="1"/>
      <name val="Calibri"/>
      <family val="2"/>
      <charset val="204"/>
      <scheme val="minor"/>
    </font>
    <font>
      <sz val="14"/>
      <name val="Arial Cyr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7">
    <xf numFmtId="0" fontId="0" fillId="0" borderId="0" xfId="0"/>
    <xf numFmtId="0" fontId="0" fillId="0" borderId="0" xfId="0"/>
    <xf numFmtId="1" fontId="3" fillId="0" borderId="1" xfId="1" applyNumberFormat="1" applyFont="1" applyBorder="1" applyAlignment="1">
      <alignment horizontal="right"/>
    </xf>
    <xf numFmtId="1" fontId="3" fillId="0" borderId="1" xfId="1" applyNumberFormat="1" applyFont="1" applyBorder="1" applyAlignment="1">
      <alignment horizontal="right" vertical="center"/>
    </xf>
    <xf numFmtId="1" fontId="4" fillId="0" borderId="1" xfId="1" applyNumberFormat="1" applyFont="1" applyBorder="1" applyAlignment="1">
      <alignment horizontal="center" wrapText="1"/>
    </xf>
    <xf numFmtId="1" fontId="4" fillId="0" borderId="1" xfId="1" applyNumberFormat="1" applyFont="1" applyBorder="1" applyAlignment="1">
      <alignment horizontal="center" vertical="top" wrapText="1"/>
    </xf>
    <xf numFmtId="1" fontId="4" fillId="0" borderId="1" xfId="1" applyNumberFormat="1" applyFont="1" applyBorder="1" applyAlignment="1">
      <alignment horizontal="center" vertical="center" wrapText="1"/>
    </xf>
    <xf numFmtId="1" fontId="6" fillId="0" borderId="1" xfId="1" applyNumberFormat="1" applyFont="1" applyBorder="1" applyAlignment="1">
      <alignment horizontal="center" vertical="center" wrapText="1"/>
    </xf>
    <xf numFmtId="1" fontId="6" fillId="0" borderId="1" xfId="1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49" fontId="6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left" vertical="center"/>
    </xf>
    <xf numFmtId="49" fontId="4" fillId="0" borderId="1" xfId="1" applyNumberFormat="1" applyFont="1" applyBorder="1" applyAlignment="1">
      <alignment horizontal="left" vertical="center"/>
    </xf>
    <xf numFmtId="49" fontId="0" fillId="0" borderId="0" xfId="0" applyNumberFormat="1"/>
    <xf numFmtId="3" fontId="0" fillId="0" borderId="0" xfId="0" applyNumberFormat="1"/>
    <xf numFmtId="0" fontId="8" fillId="0" borderId="0" xfId="0" applyFont="1"/>
    <xf numFmtId="1" fontId="3" fillId="0" borderId="4" xfId="1" applyNumberFormat="1" applyFont="1" applyFill="1" applyBorder="1" applyAlignment="1">
      <alignment horizontal="right"/>
    </xf>
    <xf numFmtId="3" fontId="7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/>
    <xf numFmtId="3" fontId="0" fillId="0" borderId="1" xfId="0" applyNumberFormat="1" applyBorder="1" applyAlignment="1">
      <alignment horizontal="center"/>
    </xf>
    <xf numFmtId="3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left" vertical="center"/>
    </xf>
    <xf numFmtId="1" fontId="4" fillId="0" borderId="0" xfId="1" applyNumberFormat="1" applyFont="1" applyBorder="1" applyAlignment="1">
      <alignment horizontal="left" wrapText="1"/>
    </xf>
    <xf numFmtId="1" fontId="4" fillId="0" borderId="0" xfId="1" applyNumberFormat="1" applyFont="1" applyBorder="1" applyAlignment="1">
      <alignment horizontal="right"/>
    </xf>
    <xf numFmtId="3" fontId="0" fillId="0" borderId="0" xfId="0" applyNumberFormat="1" applyBorder="1"/>
    <xf numFmtId="0" fontId="0" fillId="0" borderId="0" xfId="0" applyBorder="1"/>
    <xf numFmtId="1" fontId="2" fillId="0" borderId="1" xfId="1" applyNumberFormat="1" applyFont="1" applyBorder="1" applyAlignment="1">
      <alignment horizontal="center" wrapText="1"/>
    </xf>
    <xf numFmtId="1" fontId="10" fillId="0" borderId="1" xfId="1" applyNumberFormat="1" applyFont="1" applyBorder="1" applyAlignment="1">
      <alignment horizontal="left" wrapText="1"/>
    </xf>
    <xf numFmtId="1" fontId="2" fillId="0" borderId="1" xfId="1" applyNumberFormat="1" applyFont="1" applyBorder="1" applyAlignment="1">
      <alignment horizontal="left" wrapText="1"/>
    </xf>
    <xf numFmtId="1" fontId="2" fillId="0" borderId="1" xfId="1" applyNumberFormat="1" applyFont="1" applyBorder="1" applyAlignment="1">
      <alignment horizontal="right"/>
    </xf>
    <xf numFmtId="1" fontId="2" fillId="0" borderId="1" xfId="1" applyNumberFormat="1" applyFont="1" applyBorder="1" applyAlignment="1">
      <alignment horizontal="right" vertical="center"/>
    </xf>
    <xf numFmtId="3" fontId="11" fillId="0" borderId="1" xfId="0" applyNumberFormat="1" applyFont="1" applyBorder="1"/>
    <xf numFmtId="1" fontId="2" fillId="0" borderId="1" xfId="1" applyNumberFormat="1" applyFont="1" applyBorder="1" applyAlignment="1">
      <alignment horizontal="left" vertical="top" wrapText="1"/>
    </xf>
    <xf numFmtId="1" fontId="2" fillId="0" borderId="1" xfId="1" applyNumberFormat="1" applyFont="1" applyFill="1" applyBorder="1" applyAlignment="1">
      <alignment horizontal="left" wrapText="1"/>
    </xf>
    <xf numFmtId="1" fontId="10" fillId="0" borderId="1" xfId="1" applyNumberFormat="1" applyFont="1" applyBorder="1" applyAlignment="1">
      <alignment horizontal="right"/>
    </xf>
    <xf numFmtId="3" fontId="12" fillId="0" borderId="1" xfId="0" applyNumberFormat="1" applyFont="1" applyBorder="1"/>
    <xf numFmtId="1" fontId="10" fillId="0" borderId="1" xfId="1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/>
    </xf>
    <xf numFmtId="1" fontId="13" fillId="0" borderId="1" xfId="1" applyNumberFormat="1" applyFont="1" applyBorder="1" applyAlignment="1">
      <alignment horizontal="right"/>
    </xf>
    <xf numFmtId="1" fontId="10" fillId="0" borderId="1" xfId="1" applyNumberFormat="1" applyFont="1" applyBorder="1" applyAlignment="1">
      <alignment horizontal="right" vertical="center"/>
    </xf>
    <xf numFmtId="3" fontId="11" fillId="0" borderId="1" xfId="0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right" vertical="top"/>
    </xf>
    <xf numFmtId="0" fontId="0" fillId="0" borderId="1" xfId="0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Border="1"/>
    <xf numFmtId="1" fontId="6" fillId="0" borderId="0" xfId="1" applyNumberFormat="1" applyFont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Alignment="1"/>
    <xf numFmtId="0" fontId="9" fillId="2" borderId="0" xfId="0" applyFont="1" applyFill="1" applyAlignment="1">
      <alignment horizontal="center" vertical="center"/>
    </xf>
    <xf numFmtId="0" fontId="9" fillId="0" borderId="0" xfId="0" applyFont="1" applyAlignment="1"/>
    <xf numFmtId="1" fontId="15" fillId="2" borderId="2" xfId="1" applyNumberFormat="1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6" fillId="0" borderId="0" xfId="0" applyFont="1" applyAlignment="1">
      <alignment horizont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>
      <selection activeCell="K6" sqref="K6"/>
    </sheetView>
  </sheetViews>
  <sheetFormatPr defaultRowHeight="21.75" customHeight="1"/>
  <cols>
    <col min="1" max="1" width="3.85546875" style="16" customWidth="1"/>
    <col min="2" max="2" width="41" customWidth="1"/>
    <col min="3" max="3" width="9.140625" customWidth="1"/>
    <col min="4" max="4" width="7" customWidth="1"/>
    <col min="5" max="5" width="7.7109375" customWidth="1"/>
    <col min="6" max="6" width="18.28515625" style="17" customWidth="1"/>
  </cols>
  <sheetData>
    <row r="1" spans="1:6" s="1" customFormat="1" ht="21.75" customHeight="1">
      <c r="A1" s="56" t="s">
        <v>70</v>
      </c>
      <c r="B1" s="56"/>
      <c r="C1" s="56"/>
      <c r="D1" s="56"/>
      <c r="E1" s="56"/>
      <c r="F1" s="56"/>
    </row>
    <row r="2" spans="1:6" ht="33.75" customHeight="1">
      <c r="A2" s="49" t="s">
        <v>69</v>
      </c>
      <c r="B2" s="50"/>
      <c r="C2" s="50"/>
      <c r="D2" s="50"/>
      <c r="E2" s="50"/>
      <c r="F2" s="51"/>
    </row>
    <row r="3" spans="1:6" ht="19.5" customHeight="1">
      <c r="A3" s="54" t="s">
        <v>61</v>
      </c>
      <c r="B3" s="55"/>
      <c r="C3" s="55"/>
      <c r="D3" s="55"/>
      <c r="E3" s="55"/>
      <c r="F3" s="55"/>
    </row>
    <row r="4" spans="1:6" s="9" customFormat="1" ht="18.75" customHeight="1">
      <c r="A4" s="12"/>
      <c r="B4" s="7" t="s">
        <v>21</v>
      </c>
      <c r="C4" s="8"/>
      <c r="D4" s="8"/>
      <c r="E4" s="8"/>
      <c r="F4" s="20" t="s">
        <v>52</v>
      </c>
    </row>
    <row r="5" spans="1:6" ht="23.25" customHeight="1">
      <c r="A5" s="13" t="s">
        <v>26</v>
      </c>
      <c r="B5" s="4" t="s">
        <v>3</v>
      </c>
      <c r="C5" s="4" t="s">
        <v>53</v>
      </c>
      <c r="D5" s="4" t="s">
        <v>2</v>
      </c>
      <c r="E5" s="5" t="s">
        <v>0</v>
      </c>
      <c r="F5" s="22" t="s">
        <v>1</v>
      </c>
    </row>
    <row r="6" spans="1:6" ht="15" customHeight="1">
      <c r="A6" s="14" t="s">
        <v>27</v>
      </c>
      <c r="B6" s="32" t="s">
        <v>4</v>
      </c>
      <c r="C6" s="33"/>
      <c r="D6" s="34"/>
      <c r="E6" s="33"/>
      <c r="F6" s="35">
        <v>40000</v>
      </c>
    </row>
    <row r="7" spans="1:6" ht="26.25" customHeight="1">
      <c r="A7" s="14" t="s">
        <v>28</v>
      </c>
      <c r="B7" s="36" t="s">
        <v>64</v>
      </c>
      <c r="C7" s="33">
        <v>150</v>
      </c>
      <c r="D7" s="33">
        <v>5050</v>
      </c>
      <c r="E7" s="33"/>
      <c r="F7" s="35">
        <f>C7*D7</f>
        <v>757500</v>
      </c>
    </row>
    <row r="8" spans="1:6" ht="15" customHeight="1">
      <c r="A8" s="14" t="s">
        <v>29</v>
      </c>
      <c r="B8" s="36" t="s">
        <v>17</v>
      </c>
      <c r="C8" s="33"/>
      <c r="D8" s="33"/>
      <c r="E8" s="33"/>
      <c r="F8" s="35">
        <v>260000</v>
      </c>
    </row>
    <row r="9" spans="1:6" ht="16.5" customHeight="1">
      <c r="A9" s="14" t="s">
        <v>30</v>
      </c>
      <c r="B9" s="32" t="s">
        <v>6</v>
      </c>
      <c r="C9" s="33">
        <v>1000</v>
      </c>
      <c r="D9" s="33"/>
      <c r="E9" s="33">
        <v>12</v>
      </c>
      <c r="F9" s="35">
        <v>12000</v>
      </c>
    </row>
    <row r="10" spans="1:6" ht="17.25" customHeight="1">
      <c r="A10" s="14" t="s">
        <v>31</v>
      </c>
      <c r="B10" s="32" t="s">
        <v>7</v>
      </c>
      <c r="C10" s="33">
        <v>1000</v>
      </c>
      <c r="D10" s="33">
        <v>1</v>
      </c>
      <c r="E10" s="33"/>
      <c r="F10" s="35">
        <v>1000</v>
      </c>
    </row>
    <row r="11" spans="1:6" ht="18" customHeight="1">
      <c r="A11" s="14" t="s">
        <v>32</v>
      </c>
      <c r="B11" s="32" t="s">
        <v>5</v>
      </c>
      <c r="C11" s="33"/>
      <c r="D11" s="33"/>
      <c r="E11" s="33"/>
      <c r="F11" s="35">
        <v>150000</v>
      </c>
    </row>
    <row r="12" spans="1:6" ht="27" customHeight="1">
      <c r="A12" s="14" t="s">
        <v>33</v>
      </c>
      <c r="B12" s="37" t="s">
        <v>67</v>
      </c>
      <c r="C12" s="33">
        <v>25000</v>
      </c>
      <c r="D12" s="33">
        <v>5</v>
      </c>
      <c r="E12" s="33"/>
      <c r="F12" s="35">
        <v>125000</v>
      </c>
    </row>
    <row r="13" spans="1:6" s="1" customFormat="1" ht="18" customHeight="1">
      <c r="A13" s="14" t="s">
        <v>34</v>
      </c>
      <c r="B13" s="37" t="s">
        <v>48</v>
      </c>
      <c r="C13" s="33"/>
      <c r="D13" s="33"/>
      <c r="E13" s="33"/>
      <c r="F13" s="35">
        <v>50000</v>
      </c>
    </row>
    <row r="14" spans="1:6" s="1" customFormat="1" ht="17.25" customHeight="1">
      <c r="A14" s="14" t="s">
        <v>35</v>
      </c>
      <c r="B14" s="37" t="s">
        <v>23</v>
      </c>
      <c r="C14" s="33"/>
      <c r="D14" s="33"/>
      <c r="E14" s="33"/>
      <c r="F14" s="35">
        <v>5000</v>
      </c>
    </row>
    <row r="15" spans="1:6" s="1" customFormat="1" ht="17.25" customHeight="1">
      <c r="A15" s="14" t="s">
        <v>54</v>
      </c>
      <c r="B15" s="37" t="s">
        <v>65</v>
      </c>
      <c r="C15" s="33"/>
      <c r="D15" s="33"/>
      <c r="E15" s="33"/>
      <c r="F15" s="35">
        <v>30000</v>
      </c>
    </row>
    <row r="16" spans="1:6" s="1" customFormat="1" ht="42" customHeight="1">
      <c r="A16" s="14" t="s">
        <v>36</v>
      </c>
      <c r="B16" s="37" t="s">
        <v>62</v>
      </c>
      <c r="C16" s="33"/>
      <c r="D16" s="33"/>
      <c r="E16" s="33"/>
      <c r="F16" s="35">
        <v>46000</v>
      </c>
    </row>
    <row r="17" spans="1:15" s="1" customFormat="1" ht="17.25" customHeight="1">
      <c r="A17" s="14" t="s">
        <v>37</v>
      </c>
      <c r="B17" s="37" t="s">
        <v>63</v>
      </c>
      <c r="C17" s="33">
        <v>393</v>
      </c>
      <c r="D17" s="33">
        <v>564</v>
      </c>
      <c r="E17" s="33"/>
      <c r="F17" s="35">
        <v>221652</v>
      </c>
      <c r="O17" s="1" t="s">
        <v>66</v>
      </c>
    </row>
    <row r="18" spans="1:15" ht="16.5" customHeight="1">
      <c r="A18" s="15"/>
      <c r="B18" s="31"/>
      <c r="C18" s="38" t="s">
        <v>8</v>
      </c>
      <c r="D18" s="38"/>
      <c r="E18" s="38"/>
      <c r="F18" s="39">
        <f>SUM(F6:F17)</f>
        <v>1698152</v>
      </c>
    </row>
    <row r="19" spans="1:15" ht="22.5" customHeight="1">
      <c r="A19" s="13" t="s">
        <v>38</v>
      </c>
      <c r="B19" s="40" t="s">
        <v>18</v>
      </c>
      <c r="C19" s="6" t="s">
        <v>53</v>
      </c>
      <c r="D19" s="6" t="s">
        <v>9</v>
      </c>
      <c r="E19" s="6" t="s">
        <v>0</v>
      </c>
      <c r="F19" s="41" t="s">
        <v>1</v>
      </c>
    </row>
    <row r="20" spans="1:15" ht="18.75" customHeight="1">
      <c r="A20" s="14" t="s">
        <v>39</v>
      </c>
      <c r="B20" s="32" t="s">
        <v>10</v>
      </c>
      <c r="C20" s="33"/>
      <c r="D20" s="34">
        <v>2</v>
      </c>
      <c r="E20" s="33">
        <v>6</v>
      </c>
      <c r="F20" s="35">
        <v>60000</v>
      </c>
      <c r="H20" s="1"/>
    </row>
    <row r="21" spans="1:15" ht="18" customHeight="1">
      <c r="A21" s="14" t="s">
        <v>40</v>
      </c>
      <c r="B21" s="32" t="s">
        <v>68</v>
      </c>
      <c r="C21" s="33"/>
      <c r="D21" s="34"/>
      <c r="E21" s="33">
        <v>12</v>
      </c>
      <c r="F21" s="35">
        <v>16500</v>
      </c>
      <c r="G21" s="19"/>
      <c r="H21" s="1"/>
    </row>
    <row r="22" spans="1:15" ht="19.5" customHeight="1">
      <c r="A22" s="14" t="s">
        <v>41</v>
      </c>
      <c r="B22" s="32" t="s">
        <v>11</v>
      </c>
      <c r="C22" s="33"/>
      <c r="D22" s="34"/>
      <c r="E22" s="33"/>
      <c r="F22" s="35">
        <v>18900</v>
      </c>
    </row>
    <row r="23" spans="1:15" ht="17.25" customHeight="1">
      <c r="A23" s="14" t="s">
        <v>42</v>
      </c>
      <c r="B23" s="32" t="s">
        <v>24</v>
      </c>
      <c r="C23" s="42"/>
      <c r="D23" s="34"/>
      <c r="E23" s="33"/>
      <c r="F23" s="35">
        <v>1820000</v>
      </c>
    </row>
    <row r="24" spans="1:15" ht="17.25" customHeight="1">
      <c r="A24" s="15"/>
      <c r="B24" s="31"/>
      <c r="C24" s="38" t="s">
        <v>8</v>
      </c>
      <c r="D24" s="43"/>
      <c r="E24" s="38"/>
      <c r="F24" s="39">
        <f>SUM(F20:F23)</f>
        <v>1915400</v>
      </c>
    </row>
    <row r="25" spans="1:15" ht="21.75" customHeight="1">
      <c r="A25" s="13" t="s">
        <v>43</v>
      </c>
      <c r="B25" s="40" t="s">
        <v>12</v>
      </c>
      <c r="C25" s="6" t="s">
        <v>58</v>
      </c>
      <c r="D25" s="6" t="s">
        <v>13</v>
      </c>
      <c r="E25" s="6" t="s">
        <v>0</v>
      </c>
      <c r="F25" s="44" t="s">
        <v>1</v>
      </c>
    </row>
    <row r="26" spans="1:15" ht="15" customHeight="1">
      <c r="A26" s="14" t="s">
        <v>44</v>
      </c>
      <c r="B26" s="36" t="s">
        <v>49</v>
      </c>
      <c r="C26" s="33"/>
      <c r="D26" s="33"/>
      <c r="E26" s="33"/>
      <c r="F26" s="35">
        <v>135000</v>
      </c>
    </row>
    <row r="27" spans="1:15" ht="27.75" customHeight="1">
      <c r="A27" s="14" t="s">
        <v>45</v>
      </c>
      <c r="B27" s="36" t="s">
        <v>14</v>
      </c>
      <c r="C27" s="45"/>
      <c r="D27" s="34"/>
      <c r="E27" s="34"/>
      <c r="F27" s="35">
        <v>45000</v>
      </c>
    </row>
    <row r="28" spans="1:15" ht="29.25" customHeight="1">
      <c r="A28" s="14" t="s">
        <v>46</v>
      </c>
      <c r="B28" s="32" t="s">
        <v>15</v>
      </c>
      <c r="C28" s="33"/>
      <c r="D28" s="33"/>
      <c r="E28" s="33"/>
      <c r="F28" s="35">
        <v>50000</v>
      </c>
    </row>
    <row r="29" spans="1:15" s="1" customFormat="1" ht="16.5" customHeight="1">
      <c r="A29" s="14" t="s">
        <v>47</v>
      </c>
      <c r="B29" s="36" t="s">
        <v>50</v>
      </c>
      <c r="C29" s="33"/>
      <c r="D29" s="33"/>
      <c r="E29" s="33"/>
      <c r="F29" s="35">
        <v>80000</v>
      </c>
    </row>
    <row r="30" spans="1:15" s="1" customFormat="1" ht="18" customHeight="1">
      <c r="A30" s="14" t="s">
        <v>55</v>
      </c>
      <c r="B30" s="36" t="s">
        <v>51</v>
      </c>
      <c r="C30" s="33">
        <v>5000</v>
      </c>
      <c r="D30" s="33">
        <v>3</v>
      </c>
      <c r="E30" s="33"/>
      <c r="F30" s="35">
        <v>15000</v>
      </c>
    </row>
    <row r="31" spans="1:15" ht="16.5" customHeight="1">
      <c r="A31" s="15"/>
      <c r="B31" s="31"/>
      <c r="C31" s="38" t="s">
        <v>16</v>
      </c>
      <c r="D31" s="38"/>
      <c r="E31" s="38"/>
      <c r="F31" s="39">
        <f>SUM(F26:F30)</f>
        <v>325000</v>
      </c>
    </row>
    <row r="32" spans="1:15" ht="16.5" customHeight="1">
      <c r="A32" s="15"/>
      <c r="B32" s="31" t="s">
        <v>19</v>
      </c>
      <c r="C32" s="38"/>
      <c r="D32" s="38"/>
      <c r="E32" s="38"/>
      <c r="F32" s="39">
        <f>F18+F24+F31</f>
        <v>3938552</v>
      </c>
    </row>
    <row r="33" spans="1:14" s="29" customFormat="1" ht="9.75" customHeight="1">
      <c r="A33" s="25"/>
      <c r="B33" s="26"/>
      <c r="C33" s="27"/>
      <c r="D33" s="27"/>
      <c r="E33" s="27"/>
      <c r="F33" s="28"/>
    </row>
    <row r="34" spans="1:14" s="18" customFormat="1" ht="29.25" customHeight="1">
      <c r="A34" s="14"/>
      <c r="B34" s="30" t="s">
        <v>56</v>
      </c>
      <c r="C34" s="2"/>
      <c r="D34" s="3"/>
      <c r="E34" s="2"/>
      <c r="F34" s="21">
        <v>3840000</v>
      </c>
    </row>
    <row r="35" spans="1:14" ht="18" customHeight="1">
      <c r="A35" s="52" t="s">
        <v>22</v>
      </c>
      <c r="B35" s="53"/>
      <c r="C35" s="53"/>
      <c r="D35" s="53"/>
      <c r="E35" s="53"/>
      <c r="F35" s="53"/>
    </row>
    <row r="36" spans="1:14" ht="24" customHeight="1">
      <c r="A36" s="10"/>
      <c r="B36" s="46" t="s">
        <v>60</v>
      </c>
      <c r="C36" s="47" t="s">
        <v>25</v>
      </c>
      <c r="D36" s="48"/>
      <c r="E36" s="10" t="s">
        <v>20</v>
      </c>
      <c r="F36" s="23" t="s">
        <v>57</v>
      </c>
      <c r="I36" s="18"/>
      <c r="J36" s="18"/>
      <c r="K36" s="18"/>
      <c r="L36" s="18"/>
      <c r="M36" s="18"/>
      <c r="N36" s="18"/>
    </row>
    <row r="37" spans="1:14" ht="20.25" customHeight="1">
      <c r="A37" s="11"/>
      <c r="B37" s="46" t="s">
        <v>59</v>
      </c>
      <c r="C37" s="23">
        <f>F37/E37</f>
        <v>779.91128712871284</v>
      </c>
      <c r="D37" s="48"/>
      <c r="E37" s="24">
        <v>5050</v>
      </c>
      <c r="F37" s="23">
        <f>F32</f>
        <v>3938552</v>
      </c>
    </row>
  </sheetData>
  <mergeCells count="4">
    <mergeCell ref="A2:F2"/>
    <mergeCell ref="A35:F35"/>
    <mergeCell ref="A3:F3"/>
    <mergeCell ref="A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</dc:creator>
  <cp:lastModifiedBy>Роман</cp:lastModifiedBy>
  <cp:lastPrinted>2020-01-29T08:49:15Z</cp:lastPrinted>
  <dcterms:created xsi:type="dcterms:W3CDTF">2019-01-09T14:10:16Z</dcterms:created>
  <dcterms:modified xsi:type="dcterms:W3CDTF">2020-01-30T15:17:31Z</dcterms:modified>
</cp:coreProperties>
</file>